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95" yWindow="90" windowWidth="28395" windowHeight="125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4" i="1" l="1"/>
  <c r="J24" i="1"/>
  <c r="K21" i="1"/>
  <c r="J21" i="1"/>
  <c r="K15" i="1"/>
  <c r="J15" i="1"/>
  <c r="K12" i="1"/>
  <c r="J12" i="1"/>
  <c r="K9" i="1"/>
  <c r="J9" i="1"/>
  <c r="J5" i="1"/>
  <c r="K5" i="1"/>
  <c r="J6" i="1"/>
  <c r="K6" i="1"/>
  <c r="J7" i="1"/>
  <c r="K7" i="1"/>
  <c r="K4" i="1"/>
  <c r="J4" i="1"/>
  <c r="F24" i="1"/>
  <c r="F21" i="1"/>
  <c r="G21" i="1" s="1"/>
  <c r="F15" i="1"/>
  <c r="F12" i="1"/>
  <c r="F9" i="1"/>
  <c r="G9" i="1" s="1"/>
  <c r="G26" i="1"/>
  <c r="G27" i="1"/>
  <c r="G28" i="1"/>
  <c r="G29" i="1"/>
  <c r="G30" i="1"/>
  <c r="G31" i="1"/>
  <c r="G32" i="1"/>
  <c r="G25" i="1"/>
  <c r="G23" i="1"/>
  <c r="G22" i="1"/>
  <c r="G20" i="1"/>
  <c r="G19" i="1"/>
  <c r="G18" i="1"/>
  <c r="G17" i="1"/>
  <c r="G16" i="1"/>
  <c r="G14" i="1"/>
  <c r="G13" i="1"/>
  <c r="G11" i="1"/>
  <c r="G10" i="1"/>
  <c r="I26" i="1"/>
  <c r="I27" i="1"/>
  <c r="I28" i="1"/>
  <c r="I29" i="1"/>
  <c r="I30" i="1"/>
  <c r="I31" i="1"/>
  <c r="I32" i="1"/>
  <c r="I25" i="1"/>
  <c r="H24" i="1" s="1"/>
  <c r="I24" i="1" s="1"/>
  <c r="I23" i="1"/>
  <c r="I22" i="1"/>
  <c r="I20" i="1"/>
  <c r="I19" i="1"/>
  <c r="I18" i="1"/>
  <c r="I17" i="1"/>
  <c r="I16" i="1"/>
  <c r="I14" i="1"/>
  <c r="I13" i="1"/>
  <c r="H12" i="1" s="1"/>
  <c r="I12" i="1" s="1"/>
  <c r="I11" i="1"/>
  <c r="I10" i="1"/>
  <c r="H9" i="1"/>
  <c r="I9" i="1" s="1"/>
  <c r="I8" i="1"/>
  <c r="H7" i="1" s="1"/>
  <c r="I7" i="1" s="1"/>
  <c r="I5" i="1"/>
  <c r="I6" i="1"/>
  <c r="I4" i="1"/>
  <c r="G8" i="1"/>
  <c r="F7" i="1" s="1"/>
  <c r="G7" i="1" s="1"/>
  <c r="G24" i="1"/>
  <c r="G15" i="1"/>
  <c r="G12" i="1"/>
  <c r="G5" i="1"/>
  <c r="G6" i="1"/>
  <c r="G4" i="1"/>
  <c r="H21" i="1" l="1"/>
  <c r="I21" i="1" s="1"/>
  <c r="H15" i="1"/>
  <c r="I15" i="1" s="1"/>
</calcChain>
</file>

<file path=xl/sharedStrings.xml><?xml version="1.0" encoding="utf-8"?>
<sst xmlns="http://schemas.openxmlformats.org/spreadsheetml/2006/main" count="111" uniqueCount="81">
  <si>
    <t>공                종</t>
  </si>
  <si>
    <t>규             격</t>
    <phoneticPr fontId="5" type="noConversion"/>
  </si>
  <si>
    <t>단 위</t>
    <phoneticPr fontId="5" type="noConversion"/>
  </si>
  <si>
    <t>수 량</t>
    <phoneticPr fontId="5" type="noConversion"/>
  </si>
  <si>
    <t>재 료 비</t>
    <phoneticPr fontId="5" type="noConversion"/>
  </si>
  <si>
    <t>노 무 비</t>
    <phoneticPr fontId="5" type="noConversion"/>
  </si>
  <si>
    <t>합    계</t>
  </si>
  <si>
    <t>비고</t>
    <phoneticPr fontId="5" type="noConversion"/>
  </si>
  <si>
    <t>단 가</t>
    <phoneticPr fontId="5" type="noConversion"/>
  </si>
  <si>
    <t>금 액</t>
    <phoneticPr fontId="5" type="noConversion"/>
  </si>
  <si>
    <t>L310, L316</t>
    <phoneticPr fontId="9" type="noConversion"/>
  </si>
  <si>
    <t>화강석 판석A</t>
  </si>
  <si>
    <t>T30, 정형, 고흥석</t>
  </si>
  <si>
    <t>㎡</t>
  </si>
  <si>
    <t>화강석 판석B</t>
  </si>
  <si>
    <t>T30, 부정형, 고흥석</t>
  </si>
  <si>
    <t>L520, L316</t>
    <phoneticPr fontId="9" type="noConversion"/>
  </si>
  <si>
    <t>화강석 판석C(선큰)</t>
  </si>
  <si>
    <t>L535</t>
    <phoneticPr fontId="9" type="noConversion"/>
  </si>
  <si>
    <t>앉음벽B</t>
  </si>
  <si>
    <t>H450, 석재+목재</t>
  </si>
  <si>
    <t>m</t>
  </si>
  <si>
    <t>화강석 판석 회색 잔다듬</t>
    <phoneticPr fontId="5" type="noConversion"/>
  </si>
  <si>
    <t>T30, 포천석 잔다듬 직선 M당</t>
    <phoneticPr fontId="9" type="noConversion"/>
  </si>
  <si>
    <t>L538</t>
    <phoneticPr fontId="9" type="noConversion"/>
  </si>
  <si>
    <t>가벽A</t>
  </si>
  <si>
    <t>H900*W300</t>
  </si>
  <si>
    <t>진회색 물갈기 두겁</t>
    <phoneticPr fontId="9" type="noConversion"/>
  </si>
  <si>
    <t>고흥석 두겁 연마 T80*W400 직선</t>
    <phoneticPr fontId="5" type="noConversion"/>
  </si>
  <si>
    <t>M</t>
    <phoneticPr fontId="5" type="noConversion"/>
  </si>
  <si>
    <t>T80, 무공 M당</t>
    <phoneticPr fontId="5" type="noConversion"/>
  </si>
  <si>
    <t>L541</t>
    <phoneticPr fontId="9" type="noConversion"/>
  </si>
  <si>
    <t>가벽C</t>
  </si>
  <si>
    <t>H1200*W500*L14000</t>
  </si>
  <si>
    <t>개소</t>
  </si>
  <si>
    <t>샌드스톤 판석</t>
  </si>
  <si>
    <t>T30, 베이지색 계열 ,개소당</t>
    <phoneticPr fontId="5" type="noConversion"/>
  </si>
  <si>
    <t>샌드스톤 두겁석</t>
  </si>
  <si>
    <t xml:space="preserve">T30*500*700, 베이지색 계열 두겁직선 ,개소당 </t>
    <phoneticPr fontId="5" type="noConversion"/>
  </si>
  <si>
    <t>L520-533</t>
  </si>
  <si>
    <t>선큰수경시설</t>
  </si>
  <si>
    <t>A=66.63m2</t>
  </si>
  <si>
    <t>화강석 판석  바닥</t>
    <phoneticPr fontId="5" type="noConversion"/>
  </si>
  <si>
    <t>T30 고흥석 연마</t>
    <phoneticPr fontId="9" type="noConversion"/>
  </si>
  <si>
    <t>화강석 판석 PUMP PIT 덮개</t>
    <phoneticPr fontId="5" type="noConversion"/>
  </si>
  <si>
    <t>T50*500*500 고흥석 연마PUMP PIT 덮개</t>
    <phoneticPr fontId="9" type="noConversion"/>
  </si>
  <si>
    <t>EA</t>
    <phoneticPr fontId="5" type="noConversion"/>
  </si>
  <si>
    <t>화강석 두겁석</t>
  </si>
  <si>
    <t>T70*400*600, 고흥석, 잔다듬곡선</t>
    <phoneticPr fontId="9" type="noConversion"/>
  </si>
  <si>
    <t>화강석 판석 벽체</t>
    <phoneticPr fontId="5" type="noConversion"/>
  </si>
  <si>
    <t>L515</t>
    <phoneticPr fontId="9" type="noConversion"/>
  </si>
  <si>
    <t>사각폰드(A)</t>
  </si>
  <si>
    <t>A=92.32m2</t>
    <phoneticPr fontId="9" type="noConversion"/>
  </si>
  <si>
    <t>화강석 판석</t>
  </si>
  <si>
    <t>L516-518</t>
    <phoneticPr fontId="9" type="noConversion"/>
  </si>
  <si>
    <t>폰드(A)</t>
  </si>
  <si>
    <t>L512-514(특화)</t>
    <phoneticPr fontId="9" type="noConversion"/>
  </si>
  <si>
    <t>샌드스톤 통석 베이지색 연마  통석</t>
    <phoneticPr fontId="5" type="noConversion"/>
  </si>
  <si>
    <t>T310*W150 직선(라인조명 홈가공)</t>
    <phoneticPr fontId="5" type="noConversion"/>
  </si>
  <si>
    <t>개소당</t>
    <phoneticPr fontId="5" type="noConversion"/>
  </si>
  <si>
    <t xml:space="preserve">샌드스톤 통석 베이지색 연마  통석 </t>
    <phoneticPr fontId="5" type="noConversion"/>
  </si>
  <si>
    <t>T310*W150 직선</t>
    <phoneticPr fontId="5" type="noConversion"/>
  </si>
  <si>
    <t>마천석 연마 가공석 통석</t>
    <phoneticPr fontId="5" type="noConversion"/>
  </si>
  <si>
    <t>T120*2000*1100</t>
    <phoneticPr fontId="5" type="noConversion"/>
  </si>
  <si>
    <t>개소</t>
    <phoneticPr fontId="5" type="noConversion"/>
  </si>
  <si>
    <t>괴임석 (포천석 연마 통석)</t>
    <phoneticPr fontId="5" type="noConversion"/>
  </si>
  <si>
    <t>T120*200*200</t>
    <phoneticPr fontId="5" type="noConversion"/>
  </si>
  <si>
    <t>마천석 연마  노줄 가공</t>
    <phoneticPr fontId="5" type="noConversion"/>
  </si>
  <si>
    <t>T50*400*400</t>
    <phoneticPr fontId="5" type="noConversion"/>
  </si>
  <si>
    <t>T190*100*100</t>
    <phoneticPr fontId="5" type="noConversion"/>
  </si>
  <si>
    <t>샌드스톤 베이지색 연마        두겁석</t>
    <phoneticPr fontId="5" type="noConversion"/>
  </si>
  <si>
    <t>T30*W400 직선</t>
    <phoneticPr fontId="5" type="noConversion"/>
  </si>
  <si>
    <t>샌드스톤 베이지색 연마 벽체</t>
    <phoneticPr fontId="5" type="noConversion"/>
  </si>
  <si>
    <t>T30</t>
    <phoneticPr fontId="5" type="noConversion"/>
  </si>
  <si>
    <t>M2</t>
    <phoneticPr fontId="5" type="noConversion"/>
  </si>
  <si>
    <t>L423, L316</t>
    <phoneticPr fontId="9" type="noConversion"/>
  </si>
  <si>
    <r>
      <t>화산석 판석</t>
    </r>
    <r>
      <rPr>
        <b/>
        <u/>
        <sz val="11"/>
        <color theme="1"/>
        <rFont val="굴림"/>
        <family val="3"/>
        <charset val="129"/>
      </rPr>
      <t>(산석)</t>
    </r>
    <phoneticPr fontId="9" type="noConversion"/>
  </si>
  <si>
    <t>T30*W300 고흥석 연마</t>
    <phoneticPr fontId="9" type="noConversion"/>
  </si>
  <si>
    <t>T130*300*600, 고흥석, 물갈기</t>
    <phoneticPr fontId="9" type="noConversion"/>
  </si>
  <si>
    <t>T30, 황가진주  연마 벽체</t>
    <phoneticPr fontId="9" type="noConversion"/>
  </si>
  <si>
    <t>T70*W320, 황가진주 버너 두겁 직선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</si>
</sst>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  <numFmt numFmtId="178" formatCode="0.0%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명조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명조"/>
      <family val="3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굴림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name val="굴림"/>
      <family val="3"/>
      <charset val="129"/>
    </font>
    <font>
      <sz val="9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u/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</cellStyleXfs>
  <cellXfs count="89">
    <xf numFmtId="0" fontId="0" fillId="0" borderId="0" xfId="0">
      <alignment vertical="center"/>
    </xf>
    <xf numFmtId="41" fontId="6" fillId="3" borderId="1" xfId="1" applyFont="1" applyFill="1" applyBorder="1" applyAlignment="1" applyProtection="1">
      <alignment horizontal="center" vertical="center"/>
    </xf>
    <xf numFmtId="41" fontId="6" fillId="2" borderId="2" xfId="1" applyFont="1" applyFill="1" applyBorder="1" applyAlignment="1" applyProtection="1">
      <alignment horizontal="center" vertical="center" shrinkToFit="1"/>
    </xf>
    <xf numFmtId="0" fontId="6" fillId="2" borderId="2" xfId="3" applyFont="1" applyFill="1" applyBorder="1" applyAlignment="1" applyProtection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2" xfId="1" applyFont="1" applyFill="1" applyBorder="1" applyAlignment="1" applyProtection="1">
      <alignment horizontal="center" vertical="center"/>
      <protection locked="0"/>
    </xf>
    <xf numFmtId="41" fontId="10" fillId="4" borderId="4" xfId="1" applyFont="1" applyFill="1" applyBorder="1" applyAlignment="1">
      <alignment horizontal="center" vertical="center"/>
    </xf>
    <xf numFmtId="41" fontId="6" fillId="4" borderId="3" xfId="1" applyFont="1" applyFill="1" applyBorder="1" applyAlignment="1">
      <alignment horizontal="center" vertical="center"/>
    </xf>
    <xf numFmtId="41" fontId="10" fillId="4" borderId="3" xfId="1" applyFont="1" applyFill="1" applyBorder="1" applyAlignment="1">
      <alignment horizontal="center" vertical="center"/>
    </xf>
    <xf numFmtId="0" fontId="11" fillId="0" borderId="3" xfId="5" applyFont="1" applyBorder="1" applyAlignment="1">
      <alignment horizontal="left" vertical="center" shrinkToFit="1"/>
    </xf>
    <xf numFmtId="0" fontId="11" fillId="0" borderId="3" xfId="5" applyFont="1" applyFill="1" applyBorder="1" applyAlignment="1">
      <alignment horizontal="center" vertical="center"/>
    </xf>
    <xf numFmtId="41" fontId="10" fillId="2" borderId="4" xfId="1" applyFont="1" applyFill="1" applyBorder="1" applyAlignment="1">
      <alignment horizontal="center" vertical="center"/>
    </xf>
    <xf numFmtId="41" fontId="10" fillId="2" borderId="3" xfId="1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41" fontId="10" fillId="2" borderId="3" xfId="1" applyFont="1" applyFill="1" applyBorder="1" applyAlignment="1">
      <alignment vertical="center" wrapText="1"/>
    </xf>
    <xf numFmtId="41" fontId="10" fillId="2" borderId="3" xfId="1" applyFont="1" applyFill="1" applyBorder="1" applyAlignment="1">
      <alignment vertical="center"/>
    </xf>
    <xf numFmtId="0" fontId="6" fillId="2" borderId="4" xfId="6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1" fontId="14" fillId="2" borderId="3" xfId="1" applyFont="1" applyFill="1" applyBorder="1" applyAlignment="1">
      <alignment horizontal="center" vertical="center"/>
    </xf>
    <xf numFmtId="41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41" fontId="6" fillId="3" borderId="1" xfId="1" applyFont="1" applyFill="1" applyBorder="1" applyAlignment="1" applyProtection="1">
      <alignment horizontal="center" vertical="center" shrinkToFit="1"/>
    </xf>
    <xf numFmtId="0" fontId="6" fillId="3" borderId="1" xfId="3" applyFont="1" applyFill="1" applyBorder="1" applyAlignment="1" applyProtection="1">
      <alignment horizontal="center" vertical="center"/>
    </xf>
    <xf numFmtId="0" fontId="3" fillId="2" borderId="5" xfId="3" applyFont="1" applyFill="1" applyBorder="1" applyAlignment="1" applyProtection="1">
      <alignment horizontal="center" vertical="center"/>
    </xf>
    <xf numFmtId="0" fontId="3" fillId="2" borderId="6" xfId="3" applyFont="1" applyFill="1" applyBorder="1" applyAlignment="1" applyProtection="1">
      <alignment horizontal="center" vertical="center"/>
    </xf>
    <xf numFmtId="0" fontId="6" fillId="2" borderId="7" xfId="3" applyFont="1" applyFill="1" applyBorder="1" applyAlignment="1" applyProtection="1">
      <alignment horizontal="center" vertical="center"/>
    </xf>
    <xf numFmtId="177" fontId="8" fillId="4" borderId="8" xfId="4" applyNumberFormat="1" applyFont="1" applyFill="1" applyBorder="1" applyAlignment="1">
      <alignment horizontal="center" vertical="center" shrinkToFit="1"/>
    </xf>
    <xf numFmtId="177" fontId="8" fillId="0" borderId="8" xfId="4" applyNumberFormat="1" applyFont="1" applyFill="1" applyBorder="1" applyAlignment="1">
      <alignment horizontal="center" vertical="center" shrinkToFit="1"/>
    </xf>
    <xf numFmtId="177" fontId="8" fillId="2" borderId="8" xfId="4" applyNumberFormat="1" applyFont="1" applyFill="1" applyBorder="1" applyAlignment="1">
      <alignment horizontal="center" vertical="center" shrinkToFit="1"/>
    </xf>
    <xf numFmtId="177" fontId="8" fillId="0" borderId="8" xfId="4" applyNumberFormat="1" applyFont="1" applyBorder="1" applyAlignment="1">
      <alignment horizontal="center" vertical="center" shrinkToFit="1"/>
    </xf>
    <xf numFmtId="177" fontId="11" fillId="0" borderId="8" xfId="4" applyNumberFormat="1" applyFont="1" applyBorder="1" applyAlignment="1">
      <alignment horizontal="center" vertical="center" shrinkToFit="1"/>
    </xf>
    <xf numFmtId="41" fontId="6" fillId="3" borderId="9" xfId="1" applyFont="1" applyFill="1" applyBorder="1" applyAlignment="1" applyProtection="1">
      <alignment horizontal="center" vertical="center" shrinkToFit="1"/>
    </xf>
    <xf numFmtId="41" fontId="6" fillId="3" borderId="10" xfId="1" applyFont="1" applyFill="1" applyBorder="1" applyAlignment="1" applyProtection="1">
      <alignment horizontal="center" vertical="center" shrinkToFit="1"/>
    </xf>
    <xf numFmtId="0" fontId="6" fillId="3" borderId="10" xfId="3" applyFont="1" applyFill="1" applyBorder="1" applyAlignment="1" applyProtection="1">
      <alignment horizontal="center" vertical="center"/>
    </xf>
    <xf numFmtId="41" fontId="6" fillId="3" borderId="12" xfId="1" applyFont="1" applyFill="1" applyBorder="1" applyAlignment="1" applyProtection="1">
      <alignment horizontal="center" vertical="center" shrinkToFit="1"/>
    </xf>
    <xf numFmtId="41" fontId="3" fillId="2" borderId="14" xfId="1" applyFont="1" applyFill="1" applyBorder="1" applyAlignment="1" applyProtection="1">
      <alignment horizontal="center" vertical="center"/>
    </xf>
    <xf numFmtId="0" fontId="11" fillId="0" borderId="15" xfId="5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1" fontId="10" fillId="2" borderId="19" xfId="1" applyFont="1" applyFill="1" applyBorder="1" applyAlignment="1">
      <alignment horizontal="center" vertical="center"/>
    </xf>
    <xf numFmtId="41" fontId="6" fillId="2" borderId="18" xfId="1" applyFont="1" applyFill="1" applyBorder="1" applyAlignment="1" applyProtection="1">
      <alignment horizontal="center" vertical="center"/>
      <protection locked="0"/>
    </xf>
    <xf numFmtId="41" fontId="6" fillId="3" borderId="21" xfId="1" applyFont="1" applyFill="1" applyBorder="1" applyAlignment="1" applyProtection="1">
      <alignment horizontal="center" vertical="center"/>
    </xf>
    <xf numFmtId="41" fontId="6" fillId="2" borderId="22" xfId="1" applyFont="1" applyFill="1" applyBorder="1" applyAlignment="1" applyProtection="1">
      <alignment horizontal="center" vertical="center"/>
      <protection locked="0"/>
    </xf>
    <xf numFmtId="41" fontId="6" fillId="2" borderId="23" xfId="1" applyFont="1" applyFill="1" applyBorder="1" applyAlignment="1">
      <alignment horizontal="center" vertical="center"/>
    </xf>
    <xf numFmtId="41" fontId="6" fillId="2" borderId="23" xfId="1" applyFont="1" applyFill="1" applyBorder="1" applyAlignment="1" applyProtection="1">
      <alignment horizontal="center" vertical="center"/>
      <protection locked="0"/>
    </xf>
    <xf numFmtId="41" fontId="6" fillId="2" borderId="24" xfId="1" applyFont="1" applyFill="1" applyBorder="1" applyAlignment="1" applyProtection="1">
      <alignment horizontal="center" vertical="center"/>
      <protection locked="0"/>
    </xf>
    <xf numFmtId="0" fontId="6" fillId="3" borderId="25" xfId="3" applyFont="1" applyFill="1" applyBorder="1" applyAlignment="1" applyProtection="1">
      <alignment horizontal="center" vertical="center"/>
    </xf>
    <xf numFmtId="0" fontId="6" fillId="3" borderId="26" xfId="3" applyFont="1" applyFill="1" applyBorder="1" applyAlignment="1" applyProtection="1">
      <alignment horizontal="center" vertical="center"/>
    </xf>
    <xf numFmtId="0" fontId="6" fillId="2" borderId="27" xfId="3" applyFont="1" applyFill="1" applyBorder="1" applyAlignment="1">
      <alignment horizontal="center" vertical="center"/>
    </xf>
    <xf numFmtId="178" fontId="6" fillId="4" borderId="28" xfId="2" applyNumberFormat="1" applyFont="1" applyFill="1" applyBorder="1" applyAlignment="1" applyProtection="1">
      <alignment horizontal="center" vertical="center"/>
    </xf>
    <xf numFmtId="178" fontId="6" fillId="2" borderId="28" xfId="2" applyNumberFormat="1" applyFont="1" applyFill="1" applyBorder="1" applyAlignment="1" applyProtection="1">
      <alignment horizontal="center" vertical="center"/>
    </xf>
    <xf numFmtId="178" fontId="6" fillId="0" borderId="28" xfId="2" applyNumberFormat="1" applyFont="1" applyFill="1" applyBorder="1" applyAlignment="1" applyProtection="1">
      <alignment horizontal="center" vertical="center"/>
    </xf>
    <xf numFmtId="178" fontId="6" fillId="2" borderId="26" xfId="2" applyNumberFormat="1" applyFont="1" applyFill="1" applyBorder="1" applyAlignment="1" applyProtection="1">
      <alignment horizontal="center" vertical="center"/>
    </xf>
    <xf numFmtId="178" fontId="6" fillId="2" borderId="29" xfId="2" applyNumberFormat="1" applyFont="1" applyFill="1" applyBorder="1" applyAlignment="1" applyProtection="1">
      <alignment horizontal="center" vertical="center"/>
    </xf>
    <xf numFmtId="178" fontId="6" fillId="2" borderId="30" xfId="2" applyNumberFormat="1" applyFont="1" applyFill="1" applyBorder="1" applyAlignment="1" applyProtection="1">
      <alignment horizontal="center" vertical="center"/>
    </xf>
    <xf numFmtId="41" fontId="6" fillId="3" borderId="32" xfId="1" applyFont="1" applyFill="1" applyBorder="1" applyAlignment="1" applyProtection="1">
      <alignment horizontal="center" vertical="center"/>
    </xf>
    <xf numFmtId="41" fontId="6" fillId="2" borderId="33" xfId="1" applyFont="1" applyFill="1" applyBorder="1" applyAlignment="1">
      <alignment horizontal="center" vertical="center"/>
    </xf>
    <xf numFmtId="41" fontId="6" fillId="3" borderId="11" xfId="1" applyNumberFormat="1" applyFont="1" applyFill="1" applyBorder="1" applyAlignment="1" applyProtection="1">
      <alignment horizontal="center" vertical="center" wrapText="1"/>
    </xf>
    <xf numFmtId="41" fontId="6" fillId="3" borderId="13" xfId="1" applyNumberFormat="1" applyFont="1" applyFill="1" applyBorder="1" applyAlignment="1" applyProtection="1">
      <alignment horizontal="center" vertical="center"/>
    </xf>
    <xf numFmtId="176" fontId="6" fillId="2" borderId="34" xfId="1" applyNumberFormat="1" applyFont="1" applyFill="1" applyBorder="1" applyAlignment="1" applyProtection="1">
      <alignment horizontal="center" vertical="center"/>
    </xf>
    <xf numFmtId="177" fontId="11" fillId="0" borderId="16" xfId="4" applyNumberFormat="1" applyFont="1" applyFill="1" applyBorder="1" applyAlignment="1">
      <alignment horizontal="center" vertical="center" shrinkToFit="1"/>
    </xf>
    <xf numFmtId="176" fontId="13" fillId="2" borderId="16" xfId="0" applyNumberFormat="1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35" xfId="0" applyNumberFormat="1" applyFont="1" applyFill="1" applyBorder="1" applyAlignment="1">
      <alignment horizontal="center" vertical="center" wrapText="1"/>
    </xf>
    <xf numFmtId="41" fontId="6" fillId="3" borderId="31" xfId="1" applyFont="1" applyFill="1" applyBorder="1" applyAlignment="1" applyProtection="1">
      <alignment horizontal="center" vertical="center"/>
    </xf>
    <xf numFmtId="41" fontId="6" fillId="3" borderId="36" xfId="1" applyFont="1" applyFill="1" applyBorder="1" applyAlignment="1" applyProtection="1">
      <alignment horizontal="center" vertical="center"/>
    </xf>
    <xf numFmtId="41" fontId="6" fillId="3" borderId="20" xfId="1" applyFont="1" applyFill="1" applyBorder="1" applyAlignment="1" applyProtection="1">
      <alignment horizontal="center" vertical="center"/>
    </xf>
    <xf numFmtId="41" fontId="6" fillId="3" borderId="37" xfId="1" applyFont="1" applyFill="1" applyBorder="1" applyAlignment="1" applyProtection="1">
      <alignment horizontal="center" vertical="center"/>
    </xf>
    <xf numFmtId="0" fontId="16" fillId="4" borderId="15" xfId="5" applyFont="1" applyFill="1" applyBorder="1" applyAlignment="1">
      <alignment horizontal="left" vertical="center"/>
    </xf>
    <xf numFmtId="0" fontId="16" fillId="4" borderId="3" xfId="5" applyFont="1" applyFill="1" applyBorder="1" applyAlignment="1">
      <alignment horizontal="left" vertical="center"/>
    </xf>
    <xf numFmtId="0" fontId="16" fillId="4" borderId="3" xfId="5" applyFont="1" applyFill="1" applyBorder="1" applyAlignment="1">
      <alignment horizontal="center" vertical="center"/>
    </xf>
    <xf numFmtId="177" fontId="16" fillId="4" borderId="16" xfId="4" applyNumberFormat="1" applyFont="1" applyFill="1" applyBorder="1" applyAlignment="1">
      <alignment horizontal="center" vertical="center" shrinkToFit="1"/>
    </xf>
    <xf numFmtId="0" fontId="15" fillId="0" borderId="15" xfId="5" applyFont="1" applyFill="1" applyBorder="1" applyAlignment="1">
      <alignment horizontal="left" vertical="center"/>
    </xf>
    <xf numFmtId="0" fontId="15" fillId="0" borderId="3" xfId="5" applyFont="1" applyBorder="1" applyAlignment="1">
      <alignment horizontal="left" vertical="center" shrinkToFit="1"/>
    </xf>
    <xf numFmtId="0" fontId="15" fillId="0" borderId="3" xfId="5" applyFont="1" applyFill="1" applyBorder="1" applyAlignment="1">
      <alignment horizontal="center" vertical="center"/>
    </xf>
    <xf numFmtId="177" fontId="15" fillId="0" borderId="16" xfId="4" applyNumberFormat="1" applyFont="1" applyFill="1" applyBorder="1" applyAlignment="1">
      <alignment horizontal="center" vertical="center" shrinkToFit="1"/>
    </xf>
    <xf numFmtId="0" fontId="15" fillId="2" borderId="15" xfId="5" applyFont="1" applyFill="1" applyBorder="1" applyAlignment="1">
      <alignment horizontal="left" vertical="center"/>
    </xf>
    <xf numFmtId="0" fontId="15" fillId="2" borderId="3" xfId="5" applyFont="1" applyFill="1" applyBorder="1" applyAlignment="1">
      <alignment horizontal="left" vertical="center"/>
    </xf>
    <xf numFmtId="0" fontId="15" fillId="2" borderId="3" xfId="5" applyFont="1" applyFill="1" applyBorder="1" applyAlignment="1">
      <alignment horizontal="center" vertical="center"/>
    </xf>
    <xf numFmtId="177" fontId="15" fillId="2" borderId="16" xfId="4" applyNumberFormat="1" applyFont="1" applyFill="1" applyBorder="1" applyAlignment="1">
      <alignment horizontal="center" vertical="center" shrinkToFit="1"/>
    </xf>
    <xf numFmtId="0" fontId="18" fillId="2" borderId="15" xfId="5" applyFont="1" applyFill="1" applyBorder="1" applyAlignment="1">
      <alignment horizontal="left" vertical="center"/>
    </xf>
    <xf numFmtId="0" fontId="19" fillId="2" borderId="3" xfId="5" applyFont="1" applyFill="1" applyBorder="1" applyAlignment="1">
      <alignment horizontal="left" vertical="center"/>
    </xf>
    <xf numFmtId="0" fontId="18" fillId="2" borderId="3" xfId="5" applyFont="1" applyFill="1" applyBorder="1" applyAlignment="1">
      <alignment horizontal="left" vertical="center" wrapText="1"/>
    </xf>
    <xf numFmtId="0" fontId="18" fillId="0" borderId="3" xfId="5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76" fontId="20" fillId="2" borderId="16" xfId="0" applyNumberFormat="1" applyFont="1" applyFill="1" applyBorder="1" applyAlignment="1">
      <alignment horizontal="center" vertical="center" wrapText="1"/>
    </xf>
  </cellXfs>
  <cellStyles count="7">
    <cellStyle name="백분율" xfId="2" builtinId="5"/>
    <cellStyle name="쉼표 [0]" xfId="1" builtinId="6"/>
    <cellStyle name="쉼표 [0] 8 2" xfId="4"/>
    <cellStyle name="표준" xfId="0" builtinId="0"/>
    <cellStyle name="표준 2 4" xfId="5"/>
    <cellStyle name="표준 78" xfId="6"/>
    <cellStyle name="표준_내역참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BreakPreview" topLeftCell="B1" zoomScale="85" zoomScaleNormal="85" zoomScaleSheetLayoutView="85" workbookViewId="0">
      <selection activeCell="M10" sqref="M10"/>
    </sheetView>
  </sheetViews>
  <sheetFormatPr defaultRowHeight="16.5"/>
  <cols>
    <col min="1" max="1" width="15.75" hidden="1" customWidth="1"/>
    <col min="2" max="3" width="30.75" customWidth="1"/>
    <col min="6" max="11" width="20.75" customWidth="1"/>
  </cols>
  <sheetData>
    <row r="1" spans="1:12" ht="25.15" customHeight="1">
      <c r="A1" s="23"/>
      <c r="B1" s="31" t="s">
        <v>0</v>
      </c>
      <c r="C1" s="32" t="s">
        <v>1</v>
      </c>
      <c r="D1" s="33" t="s">
        <v>2</v>
      </c>
      <c r="E1" s="59" t="s">
        <v>3</v>
      </c>
      <c r="F1" s="67" t="s">
        <v>4</v>
      </c>
      <c r="G1" s="66"/>
      <c r="H1" s="68" t="s">
        <v>5</v>
      </c>
      <c r="I1" s="66"/>
      <c r="J1" s="68" t="s">
        <v>6</v>
      </c>
      <c r="K1" s="69"/>
      <c r="L1" s="48" t="s">
        <v>7</v>
      </c>
    </row>
    <row r="2" spans="1:12" ht="25.15" customHeight="1" thickBot="1">
      <c r="A2" s="24"/>
      <c r="B2" s="34"/>
      <c r="C2" s="21"/>
      <c r="D2" s="22"/>
      <c r="E2" s="60"/>
      <c r="F2" s="57" t="s">
        <v>8</v>
      </c>
      <c r="G2" s="1" t="s">
        <v>9</v>
      </c>
      <c r="H2" s="1" t="s">
        <v>8</v>
      </c>
      <c r="I2" s="1" t="s">
        <v>9</v>
      </c>
      <c r="J2" s="1" t="s">
        <v>8</v>
      </c>
      <c r="K2" s="43" t="s">
        <v>9</v>
      </c>
      <c r="L2" s="49"/>
    </row>
    <row r="3" spans="1:12" ht="25.15" customHeight="1">
      <c r="A3" s="25"/>
      <c r="B3" s="35"/>
      <c r="C3" s="2"/>
      <c r="D3" s="3"/>
      <c r="E3" s="61"/>
      <c r="F3" s="58"/>
      <c r="G3" s="4"/>
      <c r="H3" s="4"/>
      <c r="I3" s="4"/>
      <c r="J3" s="5"/>
      <c r="K3" s="44"/>
      <c r="L3" s="50"/>
    </row>
    <row r="4" spans="1:12" ht="25.15" customHeight="1">
      <c r="A4" s="26" t="s">
        <v>10</v>
      </c>
      <c r="B4" s="70" t="s">
        <v>11</v>
      </c>
      <c r="C4" s="71" t="s">
        <v>12</v>
      </c>
      <c r="D4" s="72" t="s">
        <v>13</v>
      </c>
      <c r="E4" s="73">
        <v>52</v>
      </c>
      <c r="F4" s="6"/>
      <c r="G4" s="7">
        <f>E4*F4</f>
        <v>0</v>
      </c>
      <c r="H4" s="8"/>
      <c r="I4" s="7">
        <f>E4*H4</f>
        <v>0</v>
      </c>
      <c r="J4" s="7">
        <f>SUM(F4,H4)</f>
        <v>0</v>
      </c>
      <c r="K4" s="7">
        <f>SUM(G4,I4)</f>
        <v>0</v>
      </c>
      <c r="L4" s="51"/>
    </row>
    <row r="5" spans="1:12" ht="25.15" customHeight="1">
      <c r="A5" s="26" t="s">
        <v>75</v>
      </c>
      <c r="B5" s="70" t="s">
        <v>14</v>
      </c>
      <c r="C5" s="71" t="s">
        <v>15</v>
      </c>
      <c r="D5" s="72" t="s">
        <v>13</v>
      </c>
      <c r="E5" s="73">
        <v>514.1</v>
      </c>
      <c r="F5" s="6"/>
      <c r="G5" s="7">
        <f t="shared" ref="G5:I9" si="0">E5*F5</f>
        <v>0</v>
      </c>
      <c r="H5" s="8"/>
      <c r="I5" s="7">
        <f t="shared" ref="I5:I9" si="1">E5*H5</f>
        <v>0</v>
      </c>
      <c r="J5" s="7">
        <f t="shared" ref="J5:J7" si="2">SUM(F5,H5)</f>
        <v>0</v>
      </c>
      <c r="K5" s="7">
        <f t="shared" ref="K5:K7" si="3">SUM(G5,I5)</f>
        <v>0</v>
      </c>
      <c r="L5" s="51"/>
    </row>
    <row r="6" spans="1:12" ht="25.15" customHeight="1">
      <c r="A6" s="26" t="s">
        <v>16</v>
      </c>
      <c r="B6" s="70" t="s">
        <v>17</v>
      </c>
      <c r="C6" s="71" t="s">
        <v>12</v>
      </c>
      <c r="D6" s="72" t="s">
        <v>13</v>
      </c>
      <c r="E6" s="73">
        <v>37.5</v>
      </c>
      <c r="F6" s="6"/>
      <c r="G6" s="7">
        <f t="shared" si="0"/>
        <v>0</v>
      </c>
      <c r="H6" s="8"/>
      <c r="I6" s="7">
        <f t="shared" si="1"/>
        <v>0</v>
      </c>
      <c r="J6" s="7">
        <f t="shared" si="2"/>
        <v>0</v>
      </c>
      <c r="K6" s="7">
        <f t="shared" si="3"/>
        <v>0</v>
      </c>
      <c r="L6" s="51"/>
    </row>
    <row r="7" spans="1:12" ht="25.15" customHeight="1">
      <c r="A7" s="26" t="s">
        <v>18</v>
      </c>
      <c r="B7" s="70" t="s">
        <v>19</v>
      </c>
      <c r="C7" s="71" t="s">
        <v>20</v>
      </c>
      <c r="D7" s="72" t="s">
        <v>21</v>
      </c>
      <c r="E7" s="73">
        <v>40</v>
      </c>
      <c r="F7" s="6">
        <f>G8</f>
        <v>0</v>
      </c>
      <c r="G7" s="7">
        <f t="shared" si="0"/>
        <v>0</v>
      </c>
      <c r="H7" s="6">
        <f>I8</f>
        <v>0</v>
      </c>
      <c r="I7" s="7">
        <f t="shared" si="1"/>
        <v>0</v>
      </c>
      <c r="J7" s="7">
        <f t="shared" si="2"/>
        <v>0</v>
      </c>
      <c r="K7" s="7">
        <f t="shared" si="3"/>
        <v>0</v>
      </c>
      <c r="L7" s="51"/>
    </row>
    <row r="8" spans="1:12" ht="25.15" customHeight="1">
      <c r="A8" s="27"/>
      <c r="B8" s="36" t="s">
        <v>22</v>
      </c>
      <c r="C8" s="9" t="s">
        <v>23</v>
      </c>
      <c r="D8" s="10" t="s">
        <v>13</v>
      </c>
      <c r="E8" s="62">
        <v>0.9</v>
      </c>
      <c r="F8" s="11"/>
      <c r="G8" s="12">
        <f>F8*E8</f>
        <v>0</v>
      </c>
      <c r="H8" s="12"/>
      <c r="I8" s="13">
        <f>E8*H8</f>
        <v>0</v>
      </c>
      <c r="J8" s="13"/>
      <c r="K8" s="45"/>
      <c r="L8" s="52"/>
    </row>
    <row r="9" spans="1:12" ht="25.15" customHeight="1">
      <c r="A9" s="26" t="s">
        <v>24</v>
      </c>
      <c r="B9" s="70" t="s">
        <v>25</v>
      </c>
      <c r="C9" s="71" t="s">
        <v>26</v>
      </c>
      <c r="D9" s="72" t="s">
        <v>21</v>
      </c>
      <c r="E9" s="73">
        <v>32</v>
      </c>
      <c r="F9" s="6">
        <f>G10+G11</f>
        <v>0</v>
      </c>
      <c r="G9" s="7">
        <f t="shared" si="0"/>
        <v>0</v>
      </c>
      <c r="H9" s="6">
        <f>I10+I11</f>
        <v>0</v>
      </c>
      <c r="I9" s="7">
        <f t="shared" si="1"/>
        <v>0</v>
      </c>
      <c r="J9" s="7">
        <f t="shared" ref="J9" si="4">SUM(F9,H9)</f>
        <v>0</v>
      </c>
      <c r="K9" s="7">
        <f t="shared" ref="K9" si="5">SUM(G9,I9)</f>
        <v>0</v>
      </c>
      <c r="L9" s="51"/>
    </row>
    <row r="10" spans="1:12" ht="25.15" customHeight="1">
      <c r="A10" s="27"/>
      <c r="B10" s="74" t="s">
        <v>27</v>
      </c>
      <c r="C10" s="75" t="s">
        <v>28</v>
      </c>
      <c r="D10" s="76" t="s">
        <v>29</v>
      </c>
      <c r="E10" s="77">
        <v>1</v>
      </c>
      <c r="F10" s="11"/>
      <c r="G10" s="12">
        <f>F10*E10</f>
        <v>0</v>
      </c>
      <c r="H10" s="12"/>
      <c r="I10" s="13">
        <f>E10*H10</f>
        <v>0</v>
      </c>
      <c r="J10" s="13"/>
      <c r="K10" s="45"/>
      <c r="L10" s="52"/>
    </row>
    <row r="11" spans="1:12" ht="25.15" customHeight="1">
      <c r="A11" s="27"/>
      <c r="B11" s="74" t="s">
        <v>76</v>
      </c>
      <c r="C11" s="75" t="s">
        <v>30</v>
      </c>
      <c r="D11" s="76" t="s">
        <v>13</v>
      </c>
      <c r="E11" s="77">
        <v>2</v>
      </c>
      <c r="F11" s="11"/>
      <c r="G11" s="12">
        <f>F11*E11</f>
        <v>0</v>
      </c>
      <c r="H11" s="12"/>
      <c r="I11" s="13">
        <f>E11*H11</f>
        <v>0</v>
      </c>
      <c r="J11" s="13"/>
      <c r="K11" s="45"/>
      <c r="L11" s="52"/>
    </row>
    <row r="12" spans="1:12" ht="25.15" customHeight="1">
      <c r="A12" s="26" t="s">
        <v>31</v>
      </c>
      <c r="B12" s="70" t="s">
        <v>32</v>
      </c>
      <c r="C12" s="71" t="s">
        <v>33</v>
      </c>
      <c r="D12" s="72" t="s">
        <v>34</v>
      </c>
      <c r="E12" s="73">
        <v>4</v>
      </c>
      <c r="F12" s="6">
        <f>G13+G14</f>
        <v>0</v>
      </c>
      <c r="G12" s="7">
        <f t="shared" ref="G12" si="6">E12*F12</f>
        <v>0</v>
      </c>
      <c r="H12" s="6">
        <f>I13+I14</f>
        <v>0</v>
      </c>
      <c r="I12" s="7">
        <f t="shared" ref="I12" si="7">E12*H12</f>
        <v>0</v>
      </c>
      <c r="J12" s="7">
        <f t="shared" ref="J12" si="8">SUM(F12,H12)</f>
        <v>0</v>
      </c>
      <c r="K12" s="7">
        <f t="shared" ref="K12" si="9">SUM(G12,I12)</f>
        <v>0</v>
      </c>
      <c r="L12" s="51"/>
    </row>
    <row r="13" spans="1:12" ht="25.15" customHeight="1">
      <c r="A13" s="27"/>
      <c r="B13" s="74" t="s">
        <v>35</v>
      </c>
      <c r="C13" s="75" t="s">
        <v>36</v>
      </c>
      <c r="D13" s="76" t="s">
        <v>13</v>
      </c>
      <c r="E13" s="77">
        <v>35</v>
      </c>
      <c r="F13" s="11"/>
      <c r="G13" s="12">
        <f>F13*E13</f>
        <v>0</v>
      </c>
      <c r="H13" s="14"/>
      <c r="I13" s="13">
        <f>E13*H13</f>
        <v>0</v>
      </c>
      <c r="J13" s="13"/>
      <c r="K13" s="45"/>
      <c r="L13" s="52"/>
    </row>
    <row r="14" spans="1:12" ht="25.15" customHeight="1">
      <c r="A14" s="27"/>
      <c r="B14" s="74" t="s">
        <v>37</v>
      </c>
      <c r="C14" s="75" t="s">
        <v>38</v>
      </c>
      <c r="D14" s="76" t="s">
        <v>21</v>
      </c>
      <c r="E14" s="77">
        <v>14</v>
      </c>
      <c r="F14" s="11"/>
      <c r="G14" s="12">
        <f>F14*E14</f>
        <v>0</v>
      </c>
      <c r="H14" s="15"/>
      <c r="I14" s="13">
        <f>E14*H14</f>
        <v>0</v>
      </c>
      <c r="J14" s="13"/>
      <c r="K14" s="45"/>
      <c r="L14" s="52"/>
    </row>
    <row r="15" spans="1:12" ht="25.15" customHeight="1">
      <c r="A15" s="26" t="s">
        <v>39</v>
      </c>
      <c r="B15" s="70" t="s">
        <v>40</v>
      </c>
      <c r="C15" s="71" t="s">
        <v>41</v>
      </c>
      <c r="D15" s="72" t="s">
        <v>34</v>
      </c>
      <c r="E15" s="73">
        <v>1</v>
      </c>
      <c r="F15" s="6">
        <f>G16+G17+G18+G19+G20</f>
        <v>0</v>
      </c>
      <c r="G15" s="7">
        <f t="shared" ref="G15" si="10">E15*F15</f>
        <v>0</v>
      </c>
      <c r="H15" s="6">
        <f>I16+I17+I18+I19+I20</f>
        <v>0</v>
      </c>
      <c r="I15" s="7">
        <f t="shared" ref="I15" si="11">E15*H15</f>
        <v>0</v>
      </c>
      <c r="J15" s="7">
        <f t="shared" ref="J15" si="12">SUM(F15,H15)</f>
        <v>0</v>
      </c>
      <c r="K15" s="7">
        <f t="shared" ref="K15" si="13">SUM(G15,I15)</f>
        <v>0</v>
      </c>
      <c r="L15" s="51"/>
    </row>
    <row r="16" spans="1:12" ht="25.15" customHeight="1">
      <c r="A16" s="27"/>
      <c r="B16" s="78" t="s">
        <v>42</v>
      </c>
      <c r="C16" s="79" t="s">
        <v>43</v>
      </c>
      <c r="D16" s="80" t="s">
        <v>13</v>
      </c>
      <c r="E16" s="81">
        <v>27</v>
      </c>
      <c r="F16" s="11"/>
      <c r="G16" s="12">
        <f>F16*E16</f>
        <v>0</v>
      </c>
      <c r="H16" s="12"/>
      <c r="I16" s="13">
        <f>E16*H16</f>
        <v>0</v>
      </c>
      <c r="J16" s="13"/>
      <c r="K16" s="45"/>
      <c r="L16" s="52"/>
    </row>
    <row r="17" spans="1:12" ht="25.15" customHeight="1">
      <c r="A17" s="27"/>
      <c r="B17" s="82" t="s">
        <v>44</v>
      </c>
      <c r="C17" s="83" t="s">
        <v>45</v>
      </c>
      <c r="D17" s="80" t="s">
        <v>46</v>
      </c>
      <c r="E17" s="81">
        <v>12</v>
      </c>
      <c r="F17" s="11"/>
      <c r="G17" s="12">
        <f>F17*E17</f>
        <v>0</v>
      </c>
      <c r="H17" s="12"/>
      <c r="I17" s="13">
        <f>E17*H17</f>
        <v>0</v>
      </c>
      <c r="J17" s="13"/>
      <c r="K17" s="45"/>
      <c r="L17" s="52"/>
    </row>
    <row r="18" spans="1:12" ht="25.15" customHeight="1">
      <c r="A18" s="27"/>
      <c r="B18" s="78" t="s">
        <v>47</v>
      </c>
      <c r="C18" s="84" t="s">
        <v>48</v>
      </c>
      <c r="D18" s="80" t="s">
        <v>21</v>
      </c>
      <c r="E18" s="81">
        <v>21.4</v>
      </c>
      <c r="F18" s="16"/>
      <c r="G18" s="12">
        <f>F18*E18</f>
        <v>0</v>
      </c>
      <c r="H18" s="12"/>
      <c r="I18" s="13">
        <f>E18*H18</f>
        <v>0</v>
      </c>
      <c r="J18" s="13"/>
      <c r="K18" s="45"/>
      <c r="L18" s="52"/>
    </row>
    <row r="19" spans="1:12" ht="25.15" customHeight="1">
      <c r="A19" s="27"/>
      <c r="B19" s="78" t="s">
        <v>49</v>
      </c>
      <c r="C19" s="79" t="s">
        <v>77</v>
      </c>
      <c r="D19" s="80" t="s">
        <v>13</v>
      </c>
      <c r="E19" s="81">
        <v>16.5</v>
      </c>
      <c r="F19" s="11"/>
      <c r="G19" s="12">
        <f>F19*E19</f>
        <v>0</v>
      </c>
      <c r="H19" s="12"/>
      <c r="I19" s="13">
        <f>E19*H19</f>
        <v>0</v>
      </c>
      <c r="J19" s="13"/>
      <c r="K19" s="45"/>
      <c r="L19" s="52"/>
    </row>
    <row r="20" spans="1:12" ht="25.15" customHeight="1">
      <c r="A20" s="27"/>
      <c r="B20" s="78" t="s">
        <v>47</v>
      </c>
      <c r="C20" s="79" t="s">
        <v>78</v>
      </c>
      <c r="D20" s="80" t="s">
        <v>21</v>
      </c>
      <c r="E20" s="81">
        <v>7.6</v>
      </c>
      <c r="F20" s="11"/>
      <c r="G20" s="12">
        <f>F20*E20</f>
        <v>0</v>
      </c>
      <c r="H20" s="12"/>
      <c r="I20" s="13">
        <f>E20*H20</f>
        <v>0</v>
      </c>
      <c r="J20" s="13"/>
      <c r="K20" s="45"/>
      <c r="L20" s="52"/>
    </row>
    <row r="21" spans="1:12" ht="25.15" customHeight="1">
      <c r="A21" s="26" t="s">
        <v>50</v>
      </c>
      <c r="B21" s="70" t="s">
        <v>51</v>
      </c>
      <c r="C21" s="71" t="s">
        <v>52</v>
      </c>
      <c r="D21" s="72" t="s">
        <v>34</v>
      </c>
      <c r="E21" s="73">
        <v>1</v>
      </c>
      <c r="F21" s="6">
        <f>G22+G23</f>
        <v>0</v>
      </c>
      <c r="G21" s="7">
        <f t="shared" ref="G21" si="14">E21*F21</f>
        <v>0</v>
      </c>
      <c r="H21" s="6">
        <f>I22+I23</f>
        <v>0</v>
      </c>
      <c r="I21" s="7">
        <f t="shared" ref="I21" si="15">E21*H21</f>
        <v>0</v>
      </c>
      <c r="J21" s="7">
        <f t="shared" ref="J21" si="16">SUM(F21,H21)</f>
        <v>0</v>
      </c>
      <c r="K21" s="7">
        <f t="shared" ref="K21" si="17">SUM(G21,I21)</f>
        <v>0</v>
      </c>
      <c r="L21" s="51"/>
    </row>
    <row r="22" spans="1:12" ht="25.15" customHeight="1">
      <c r="A22" s="28"/>
      <c r="B22" s="78" t="s">
        <v>53</v>
      </c>
      <c r="C22" s="79" t="s">
        <v>79</v>
      </c>
      <c r="D22" s="80" t="s">
        <v>13</v>
      </c>
      <c r="E22" s="81">
        <v>84</v>
      </c>
      <c r="F22" s="11"/>
      <c r="G22" s="12">
        <f>F22*E22</f>
        <v>0</v>
      </c>
      <c r="H22" s="12"/>
      <c r="I22" s="13">
        <f>E22*H22</f>
        <v>0</v>
      </c>
      <c r="J22" s="13"/>
      <c r="K22" s="45"/>
      <c r="L22" s="52"/>
    </row>
    <row r="23" spans="1:12" ht="25.15" customHeight="1">
      <c r="A23" s="28"/>
      <c r="B23" s="78" t="s">
        <v>47</v>
      </c>
      <c r="C23" s="85" t="s">
        <v>80</v>
      </c>
      <c r="D23" s="80" t="s">
        <v>21</v>
      </c>
      <c r="E23" s="81">
        <v>106.5</v>
      </c>
      <c r="F23" s="11"/>
      <c r="G23" s="12">
        <f>F23*E23</f>
        <v>0</v>
      </c>
      <c r="H23" s="12"/>
      <c r="I23" s="13">
        <f>E23*H23</f>
        <v>0</v>
      </c>
      <c r="J23" s="13"/>
      <c r="K23" s="45"/>
      <c r="L23" s="53"/>
    </row>
    <row r="24" spans="1:12" ht="25.15" customHeight="1">
      <c r="A24" s="26" t="s">
        <v>54</v>
      </c>
      <c r="B24" s="70" t="s">
        <v>55</v>
      </c>
      <c r="C24" s="71"/>
      <c r="D24" s="72" t="s">
        <v>34</v>
      </c>
      <c r="E24" s="73">
        <v>4</v>
      </c>
      <c r="F24" s="6">
        <f>G25+G26+G27+G28+G29+G30+G31+G32</f>
        <v>0</v>
      </c>
      <c r="G24" s="7">
        <f t="shared" ref="G24" si="18">E24*F24</f>
        <v>0</v>
      </c>
      <c r="H24" s="6">
        <f>I25+I26+I27+I28+I29+I30+I31+I32</f>
        <v>0</v>
      </c>
      <c r="I24" s="7">
        <f t="shared" ref="I24" si="19">E24*H24</f>
        <v>0</v>
      </c>
      <c r="J24" s="7">
        <f t="shared" ref="J24" si="20">SUM(F24,H24)</f>
        <v>0</v>
      </c>
      <c r="K24" s="7">
        <f t="shared" ref="K24" si="21">SUM(G24,I24)</f>
        <v>0</v>
      </c>
      <c r="L24" s="51"/>
    </row>
    <row r="25" spans="1:12" ht="25.15" customHeight="1">
      <c r="A25" s="29" t="s">
        <v>56</v>
      </c>
      <c r="B25" s="86" t="s">
        <v>57</v>
      </c>
      <c r="C25" s="87" t="s">
        <v>58</v>
      </c>
      <c r="D25" s="87" t="s">
        <v>29</v>
      </c>
      <c r="E25" s="88">
        <v>19.2</v>
      </c>
      <c r="F25" s="11"/>
      <c r="G25" s="12">
        <f>F25*E25</f>
        <v>0</v>
      </c>
      <c r="H25" s="18"/>
      <c r="I25" s="13">
        <f>E25*H25</f>
        <v>0</v>
      </c>
      <c r="J25" s="13"/>
      <c r="K25" s="45"/>
      <c r="L25" s="54" t="s">
        <v>59</v>
      </c>
    </row>
    <row r="26" spans="1:12" ht="25.15" customHeight="1">
      <c r="A26" s="30"/>
      <c r="B26" s="86" t="s">
        <v>60</v>
      </c>
      <c r="C26" s="87" t="s">
        <v>61</v>
      </c>
      <c r="D26" s="87" t="s">
        <v>29</v>
      </c>
      <c r="E26" s="88">
        <v>22</v>
      </c>
      <c r="F26" s="11"/>
      <c r="G26" s="12">
        <f t="shared" ref="G26:G32" si="22">F26*E26</f>
        <v>0</v>
      </c>
      <c r="H26" s="18"/>
      <c r="I26" s="13">
        <f t="shared" ref="I26:I32" si="23">E26*H26</f>
        <v>0</v>
      </c>
      <c r="J26" s="13"/>
      <c r="K26" s="45"/>
      <c r="L26" s="55"/>
    </row>
    <row r="27" spans="1:12" ht="25.15" customHeight="1">
      <c r="A27" s="30"/>
      <c r="B27" s="86" t="s">
        <v>62</v>
      </c>
      <c r="C27" s="87" t="s">
        <v>63</v>
      </c>
      <c r="D27" s="87" t="s">
        <v>64</v>
      </c>
      <c r="E27" s="88">
        <v>3</v>
      </c>
      <c r="F27" s="11"/>
      <c r="G27" s="12">
        <f t="shared" si="22"/>
        <v>0</v>
      </c>
      <c r="H27" s="12"/>
      <c r="I27" s="13">
        <f t="shared" si="23"/>
        <v>0</v>
      </c>
      <c r="J27" s="13"/>
      <c r="K27" s="45"/>
      <c r="L27" s="55"/>
    </row>
    <row r="28" spans="1:12" ht="25.15" customHeight="1">
      <c r="A28" s="30"/>
      <c r="B28" s="37" t="s">
        <v>65</v>
      </c>
      <c r="C28" s="17" t="s">
        <v>66</v>
      </c>
      <c r="D28" s="17" t="s">
        <v>64</v>
      </c>
      <c r="E28" s="63">
        <v>18</v>
      </c>
      <c r="F28" s="11"/>
      <c r="G28" s="12">
        <f t="shared" si="22"/>
        <v>0</v>
      </c>
      <c r="H28" s="19"/>
      <c r="I28" s="13">
        <f t="shared" si="23"/>
        <v>0</v>
      </c>
      <c r="J28" s="19"/>
      <c r="K28" s="46"/>
      <c r="L28" s="55"/>
    </row>
    <row r="29" spans="1:12" ht="25.15" customHeight="1">
      <c r="A29" s="30"/>
      <c r="B29" s="38" t="s">
        <v>67</v>
      </c>
      <c r="C29" s="20" t="s">
        <v>68</v>
      </c>
      <c r="D29" s="20" t="s">
        <v>64</v>
      </c>
      <c r="E29" s="64">
        <v>1</v>
      </c>
      <c r="F29" s="11"/>
      <c r="G29" s="12">
        <f t="shared" si="22"/>
        <v>0</v>
      </c>
      <c r="H29" s="19"/>
      <c r="I29" s="13">
        <f t="shared" si="23"/>
        <v>0</v>
      </c>
      <c r="J29" s="19"/>
      <c r="K29" s="46"/>
      <c r="L29" s="55"/>
    </row>
    <row r="30" spans="1:12" ht="25.15" customHeight="1">
      <c r="A30" s="30"/>
      <c r="B30" s="38" t="s">
        <v>65</v>
      </c>
      <c r="C30" s="17" t="s">
        <v>69</v>
      </c>
      <c r="D30" s="17" t="s">
        <v>64</v>
      </c>
      <c r="E30" s="63">
        <v>4</v>
      </c>
      <c r="F30" s="11"/>
      <c r="G30" s="12">
        <f t="shared" si="22"/>
        <v>0</v>
      </c>
      <c r="H30" s="19"/>
      <c r="I30" s="13">
        <f t="shared" si="23"/>
        <v>0</v>
      </c>
      <c r="J30" s="19"/>
      <c r="K30" s="46"/>
      <c r="L30" s="55"/>
    </row>
    <row r="31" spans="1:12" ht="25.15" customHeight="1">
      <c r="A31" s="30"/>
      <c r="B31" s="38" t="s">
        <v>70</v>
      </c>
      <c r="C31" s="20" t="s">
        <v>71</v>
      </c>
      <c r="D31" s="20" t="s">
        <v>29</v>
      </c>
      <c r="E31" s="64">
        <v>15</v>
      </c>
      <c r="F31" s="11"/>
      <c r="G31" s="12">
        <f t="shared" si="22"/>
        <v>0</v>
      </c>
      <c r="H31" s="11"/>
      <c r="I31" s="13">
        <f t="shared" si="23"/>
        <v>0</v>
      </c>
      <c r="J31" s="19"/>
      <c r="K31" s="46"/>
      <c r="L31" s="55"/>
    </row>
    <row r="32" spans="1:12" ht="25.15" customHeight="1">
      <c r="A32" s="30"/>
      <c r="B32" s="39" t="s">
        <v>72</v>
      </c>
      <c r="C32" s="40" t="s">
        <v>73</v>
      </c>
      <c r="D32" s="40" t="s">
        <v>74</v>
      </c>
      <c r="E32" s="65">
        <v>14</v>
      </c>
      <c r="F32" s="41"/>
      <c r="G32" s="12">
        <f t="shared" si="22"/>
        <v>0</v>
      </c>
      <c r="H32" s="41"/>
      <c r="I32" s="13">
        <f t="shared" si="23"/>
        <v>0</v>
      </c>
      <c r="J32" s="42"/>
      <c r="K32" s="47"/>
      <c r="L32" s="56"/>
    </row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</sheetData>
  <mergeCells count="10">
    <mergeCell ref="L25:L32"/>
    <mergeCell ref="A1:A2"/>
    <mergeCell ref="B1:B2"/>
    <mergeCell ref="C1:C2"/>
    <mergeCell ref="D1:D2"/>
    <mergeCell ref="E1:E2"/>
    <mergeCell ref="L1:L2"/>
    <mergeCell ref="F1:G1"/>
    <mergeCell ref="H1:I1"/>
    <mergeCell ref="J1:K1"/>
  </mergeCells>
  <phoneticPr fontId="4" type="noConversion"/>
  <printOptions horizontalCentered="1"/>
  <pageMargins left="0.25" right="0.25" top="0.75" bottom="0.75" header="0.3" footer="0.3"/>
  <pageSetup paperSize="9" scale="58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Registered User</cp:lastModifiedBy>
  <cp:lastPrinted>2019-09-10T04:49:11Z</cp:lastPrinted>
  <dcterms:created xsi:type="dcterms:W3CDTF">2019-09-10T02:35:21Z</dcterms:created>
  <dcterms:modified xsi:type="dcterms:W3CDTF">2019-09-10T04:55:03Z</dcterms:modified>
</cp:coreProperties>
</file>